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8800" windowHeight="12330"/>
  </bookViews>
  <sheets>
    <sheet name="PAA 2024 MODIFICADO MARZO 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I4" i="1"/>
  <c r="I5" i="1"/>
  <c r="I11" i="1"/>
  <c r="I15" i="1"/>
  <c r="J5" i="1"/>
  <c r="J15" i="1"/>
  <c r="I21" i="1"/>
  <c r="J11" i="1" l="1"/>
  <c r="J17" i="1" l="1"/>
  <c r="I22" i="1" s="1"/>
  <c r="I17" i="1"/>
  <c r="J18" i="1" l="1"/>
</calcChain>
</file>

<file path=xl/sharedStrings.xml><?xml version="1.0" encoding="utf-8"?>
<sst xmlns="http://schemas.openxmlformats.org/spreadsheetml/2006/main" count="231" uniqueCount="68">
  <si>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</si>
  <si>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</si>
  <si>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</si>
  <si>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</si>
  <si>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del contrato (número)</t>
  </si>
  <si>
    <t>Duración del contrato (intervalo: días, meses, años)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</si>
  <si>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</si>
  <si>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</si>
  <si>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</si>
  <si>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</si>
  <si>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</si>
  <si>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</si>
  <si>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Unidad de contratación (referencia)</t>
  </si>
  <si>
    <t>Ubicación</t>
  </si>
  <si>
    <t xml:space="preserve">Nombre del responsable </t>
  </si>
  <si>
    <t xml:space="preserve">Teléfono del responsable </t>
  </si>
  <si>
    <t xml:space="preserve">Correo electrónico del responsable </t>
  </si>
  <si>
    <t>¿Debe cumplir con invertir mínimo el 30% de los recursos del presupuesto destinados a comprar alimentos, cumpliendo con lo establecido en la Ley 2046 de 2020, reglamentada por el Decreto 248 de 2021?</t>
  </si>
  <si>
    <t>¿El contrato incluye el suministro de bienes y servicios distintos a alimentos?</t>
  </si>
  <si>
    <t>observaciones</t>
  </si>
  <si>
    <t>mayo</t>
  </si>
  <si>
    <t>Contratación régimen especial||Régimen especial</t>
  </si>
  <si>
    <t>SGP</t>
  </si>
  <si>
    <t>NO</t>
  </si>
  <si>
    <t>N/A</t>
  </si>
  <si>
    <t>DG 29 35D SUR 10 IN 102 Envigado - Antioquia</t>
  </si>
  <si>
    <t>ANA LUZ HENAO OSPINA</t>
  </si>
  <si>
    <t>rectoria.dariobedout@envigado.edu.co</t>
  </si>
  <si>
    <t>SI</t>
  </si>
  <si>
    <t>este contrato de divide en 2: papeleria y otro: aseo y cafeteraia</t>
  </si>
  <si>
    <t>45111616;81112303</t>
  </si>
  <si>
    <t>Prestación de servicio de mantenimiento equipos de computo, tabletas digitales y video beam</t>
  </si>
  <si>
    <t>septiembre</t>
  </si>
  <si>
    <t>Meses</t>
  </si>
  <si>
    <t>72102103;72102104</t>
  </si>
  <si>
    <t>Prestación de servicios de fumigación y control integrado de plagas</t>
  </si>
  <si>
    <t>junio</t>
  </si>
  <si>
    <t>julio</t>
  </si>
  <si>
    <t>Mes</t>
  </si>
  <si>
    <t>44103103;44103105;44103116;44103107;44111912;81112306</t>
  </si>
  <si>
    <t>Prestacion de servicio de mantenimiento de impresoras y compra de tintas, tóner y recargas para impresoras</t>
  </si>
  <si>
    <t>Prestación de servicios de transporte.</t>
  </si>
  <si>
    <t>Prestación de servicios de Impresos y elaboración de material litografico</t>
  </si>
  <si>
    <t> 46191601</t>
  </si>
  <si>
    <t>Prestación de servicio de recarga de extintores</t>
  </si>
  <si>
    <t>octubre</t>
  </si>
  <si>
    <t> 49161504;49161516;49161504;49161515</t>
  </si>
  <si>
    <t>COMPRA DE IMPLEMENTOS DEPORTIVOS</t>
  </si>
  <si>
    <t>agosto</t>
  </si>
  <si>
    <t>COMPRA E INSTALACION DE CORTINA</t>
  </si>
  <si>
    <t> 60104503,60104504;60104511</t>
  </si>
  <si>
    <t>COMPRA DE INSUMOS PARA LABORATORIO</t>
  </si>
  <si>
    <t> 60101728;60101705;60101728</t>
  </si>
  <si>
    <t>COMPRA DE TEXTOS ESCOLARES</t>
  </si>
  <si>
    <t>  43211507;52161505;43212110</t>
  </si>
  <si>
    <t>44121612;14111514;44121701;44122019;60121535;60121518;14111519;31201503;44122017;</t>
  </si>
  <si>
    <t>Los codigos en verde pertenecen a insumos de papeleria</t>
  </si>
  <si>
    <t xml:space="preserve">Compra de insumos de   PAPELERIA para el funcionamiento de la institución </t>
  </si>
  <si>
    <t>Compra de insumos de  ASEO Y CAFETERIA.</t>
  </si>
  <si>
    <t xml:space="preserve">      </t>
  </si>
  <si>
    <t>47131611;47131605;47121804;47131603;47131801;14111704;24111503;47131605;47131801;47131807;50201706;50161509;47121701;47131618</t>
  </si>
  <si>
    <t>MANT DE CERRADURAS y suministros</t>
  </si>
  <si>
    <t>72101505;72101510;72101507</t>
  </si>
  <si>
    <t>noviembre</t>
  </si>
  <si>
    <t>PROPIOS</t>
  </si>
  <si>
    <t>PROPIOS SGP</t>
  </si>
  <si>
    <t>SGP PROPIOS</t>
  </si>
  <si>
    <t xml:space="preserve">Compra de equipos tecnologicos y de oficina TV SCANER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</si>
</sst>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0000000"/>
  </numFmts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1"/>
      <color rgb="FF000000"/>
      <name val="Calibri"/>
      <family val="2"/>
      <scheme val="minor"/>
    </font>
    <font>
      <sz val="11"/>
      <name val="Verdana"/>
      <family val="2"/>
    </font>
    <font>
      <sz val="10"/>
      <name val="Verdana"/>
      <family val="2"/>
    </font>
    <font>
      <sz val="11"/>
      <name val="Century Gothic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4"/>
      <name val="Century Gothic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Verdana"/>
      <family val="2"/>
    </font>
    <font>
      <sz val="11"/>
      <color rgb="FF00B050"/>
      <name val="Verdana"/>
      <family val="2"/>
    </font>
    <font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4" borderId="7" xfId="0" applyFont="1" applyFill="1" applyBorder="1"/>
    <xf numFmtId="0" fontId="4" fillId="4" borderId="6" xfId="0" applyFont="1" applyFill="1" applyBorder="1"/>
    <xf numFmtId="0" fontId="3" fillId="4" borderId="6" xfId="0" applyFont="1" applyFill="1" applyBorder="1"/>
    <xf numFmtId="3" fontId="3" fillId="4" borderId="7" xfId="0" applyNumberFormat="1" applyFont="1" applyFill="1" applyBorder="1"/>
    <xf numFmtId="0" fontId="3" fillId="0" borderId="5" xfId="0" applyFont="1" applyBorder="1"/>
    <xf numFmtId="0" fontId="3" fillId="0" borderId="7" xfId="0" applyFont="1" applyBorder="1"/>
    <xf numFmtId="0" fontId="4" fillId="5" borderId="7" xfId="0" applyFont="1" applyFill="1" applyBorder="1"/>
    <xf numFmtId="0" fontId="5" fillId="0" borderId="7" xfId="0" applyFont="1" applyBorder="1"/>
    <xf numFmtId="0" fontId="6" fillId="0" borderId="7" xfId="0" applyFont="1" applyBorder="1"/>
    <xf numFmtId="3" fontId="3" fillId="0" borderId="7" xfId="0" applyNumberFormat="1" applyFont="1" applyBorder="1"/>
    <xf numFmtId="0" fontId="2" fillId="0" borderId="7" xfId="0" applyFont="1" applyBorder="1"/>
    <xf numFmtId="0" fontId="3" fillId="4" borderId="9" xfId="0" applyFont="1" applyFill="1" applyBorder="1"/>
    <xf numFmtId="0" fontId="3" fillId="0" borderId="9" xfId="0" applyFont="1" applyBorder="1"/>
    <xf numFmtId="0" fontId="3" fillId="4" borderId="10" xfId="0" applyFont="1" applyFill="1" applyBorder="1"/>
    <xf numFmtId="0" fontId="3" fillId="4" borderId="11" xfId="0" applyFont="1" applyFill="1" applyBorder="1"/>
    <xf numFmtId="0" fontId="7" fillId="5" borderId="11" xfId="0" applyFont="1" applyFill="1" applyBorder="1"/>
    <xf numFmtId="0" fontId="3" fillId="5" borderId="8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5" borderId="12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11" fillId="5" borderId="0" xfId="0" applyFont="1" applyFill="1" applyAlignment="1">
      <alignment horizontal="left"/>
    </xf>
    <xf numFmtId="0" fontId="10" fillId="5" borderId="0" xfId="0" applyFont="1" applyFill="1" applyAlignment="1">
      <alignment horizontal="left"/>
    </xf>
    <xf numFmtId="0" fontId="3" fillId="4" borderId="4" xfId="0" applyFont="1" applyFill="1" applyBorder="1"/>
    <xf numFmtId="0" fontId="3" fillId="4" borderId="5" xfId="0" applyFont="1" applyFill="1" applyBorder="1"/>
    <xf numFmtId="3" fontId="0" fillId="0" borderId="0" xfId="0" applyNumberFormat="1"/>
    <xf numFmtId="3" fontId="3" fillId="6" borderId="7" xfId="0" applyNumberFormat="1" applyFont="1" applyFill="1" applyBorder="1"/>
    <xf numFmtId="0" fontId="3" fillId="6" borderId="7" xfId="0" applyFont="1" applyFill="1" applyBorder="1"/>
    <xf numFmtId="0" fontId="4" fillId="4" borderId="7" xfId="0" applyFont="1" applyFill="1" applyBorder="1"/>
    <xf numFmtId="0" fontId="5" fillId="0" borderId="7" xfId="0" applyFont="1" applyFill="1" applyBorder="1"/>
    <xf numFmtId="0" fontId="5" fillId="0" borderId="6" xfId="0" applyFont="1" applyFill="1" applyBorder="1"/>
    <xf numFmtId="0" fontId="2" fillId="0" borderId="6" xfId="0" applyFont="1" applyFill="1" applyBorder="1"/>
    <xf numFmtId="0" fontId="9" fillId="0" borderId="6" xfId="1" applyFill="1" applyBorder="1" applyAlignment="1"/>
    <xf numFmtId="0" fontId="6" fillId="0" borderId="7" xfId="0" applyFont="1" applyFill="1" applyBorder="1"/>
    <xf numFmtId="0" fontId="3" fillId="0" borderId="5" xfId="0" applyFont="1" applyFill="1" applyBorder="1"/>
    <xf numFmtId="0" fontId="3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 wrapText="1"/>
    </xf>
    <xf numFmtId="3" fontId="3" fillId="7" borderId="7" xfId="0" applyNumberFormat="1" applyFont="1" applyFill="1" applyBorder="1"/>
    <xf numFmtId="0" fontId="3" fillId="4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7" xfId="0" applyFont="1" applyFill="1" applyBorder="1"/>
    <xf numFmtId="0" fontId="3" fillId="0" borderId="11" xfId="0" applyFont="1" applyFill="1" applyBorder="1"/>
    <xf numFmtId="0" fontId="3" fillId="5" borderId="14" xfId="0" applyFont="1" applyFill="1" applyBorder="1" applyAlignment="1">
      <alignment horizontal="left"/>
    </xf>
    <xf numFmtId="0" fontId="8" fillId="0" borderId="9" xfId="0" applyFont="1" applyBorder="1"/>
    <xf numFmtId="0" fontId="3" fillId="4" borderId="15" xfId="0" applyFont="1" applyFill="1" applyBorder="1"/>
    <xf numFmtId="0" fontId="3" fillId="0" borderId="0" xfId="0" applyFont="1" applyBorder="1" applyAlignment="1">
      <alignment horizontal="center"/>
    </xf>
    <xf numFmtId="0" fontId="3" fillId="0" borderId="16" xfId="0" applyFont="1" applyBorder="1"/>
    <xf numFmtId="0" fontId="4" fillId="5" borderId="9" xfId="0" applyFont="1" applyFill="1" applyBorder="1"/>
    <xf numFmtId="3" fontId="3" fillId="6" borderId="9" xfId="0" applyNumberFormat="1" applyFont="1" applyFill="1" applyBorder="1"/>
    <xf numFmtId="0" fontId="5" fillId="0" borderId="9" xfId="0" applyFont="1" applyBorder="1"/>
    <xf numFmtId="0" fontId="2" fillId="0" borderId="9" xfId="0" applyFont="1" applyBorder="1"/>
    <xf numFmtId="0" fontId="3" fillId="4" borderId="3" xfId="0" applyFont="1" applyFill="1" applyBorder="1" applyAlignment="1">
      <alignment horizontal="left"/>
    </xf>
    <xf numFmtId="0" fontId="8" fillId="6" borderId="3" xfId="0" applyFont="1" applyFill="1" applyBorder="1"/>
    <xf numFmtId="0" fontId="0" fillId="6" borderId="3" xfId="0" applyFill="1" applyBorder="1"/>
    <xf numFmtId="0" fontId="0" fillId="6" borderId="3" xfId="0" applyFill="1" applyBorder="1" applyAlignment="1">
      <alignment horizontal="center"/>
    </xf>
    <xf numFmtId="0" fontId="3" fillId="6" borderId="3" xfId="0" applyFont="1" applyFill="1" applyBorder="1"/>
    <xf numFmtId="0" fontId="4" fillId="4" borderId="3" xfId="0" applyFont="1" applyFill="1" applyBorder="1"/>
    <xf numFmtId="43" fontId="0" fillId="6" borderId="3" xfId="0" applyNumberFormat="1" applyFill="1" applyBorder="1"/>
    <xf numFmtId="0" fontId="5" fillId="6" borderId="3" xfId="0" applyFont="1" applyFill="1" applyBorder="1"/>
    <xf numFmtId="0" fontId="2" fillId="6" borderId="3" xfId="0" applyFont="1" applyFill="1" applyBorder="1"/>
    <xf numFmtId="43" fontId="0" fillId="0" borderId="0" xfId="2" applyFont="1"/>
    <xf numFmtId="164" fontId="0" fillId="0" borderId="0" xfId="0" applyNumberFormat="1"/>
    <xf numFmtId="43" fontId="0" fillId="0" borderId="0" xfId="0" applyNumberFormat="1"/>
    <xf numFmtId="43" fontId="0" fillId="7" borderId="0" xfId="2" applyFont="1" applyFill="1"/>
    <xf numFmtId="0" fontId="5" fillId="0" borderId="4" xfId="0" applyFont="1" applyFill="1" applyBorder="1"/>
    <xf numFmtId="0" fontId="5" fillId="0" borderId="5" xfId="0" applyFont="1" applyFill="1" applyBorder="1"/>
    <xf numFmtId="0" fontId="3" fillId="0" borderId="4" xfId="0" applyFont="1" applyFill="1" applyBorder="1"/>
    <xf numFmtId="0" fontId="3" fillId="0" borderId="5" xfId="0" applyFont="1" applyFill="1" applyBorder="1"/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5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3" fontId="3" fillId="4" borderId="4" xfId="0" applyNumberFormat="1" applyFont="1" applyFill="1" applyBorder="1"/>
    <xf numFmtId="3" fontId="3" fillId="4" borderId="5" xfId="0" applyNumberFormat="1" applyFont="1" applyFill="1" applyBorder="1"/>
    <xf numFmtId="0" fontId="2" fillId="0" borderId="8" xfId="0" applyFont="1" applyBorder="1"/>
    <xf numFmtId="0" fontId="2" fillId="0" borderId="4" xfId="0" applyFont="1" applyFill="1" applyBorder="1"/>
    <xf numFmtId="0" fontId="2" fillId="0" borderId="5" xfId="0" applyFont="1" applyFill="1" applyBorder="1"/>
    <xf numFmtId="0" fontId="9" fillId="0" borderId="4" xfId="1" applyFill="1" applyBorder="1" applyAlignment="1"/>
    <xf numFmtId="0" fontId="9" fillId="0" borderId="5" xfId="1" applyFill="1" applyBorder="1" applyAlignment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ectoria.dariobedout@envigado.edu.co" TargetMode="External"/><Relationship Id="rId1" Type="http://schemas.openxmlformats.org/officeDocument/2006/relationships/hyperlink" Target="mailto:rectoria.dariobedout@envigado.edu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workbookViewId="0">
      <selection activeCell="F11" sqref="F11"/>
    </sheetView>
  </sheetViews>
  <sheetFormatPr baseColWidth="10" defaultRowHeight="15" x14ac:dyDescent="0.25"/>
  <cols>
    <col min="1" max="1" width="36.28515625" customWidth="1"/>
    <col min="2" max="2" width="41.7109375" customWidth="1"/>
    <col min="3" max="3" width="18.7109375" customWidth="1"/>
    <col min="4" max="4" width="12" customWidth="1"/>
    <col min="5" max="5" width="14" style="46" customWidth="1"/>
    <col min="6" max="6" width="8.42578125" customWidth="1"/>
    <col min="7" max="7" width="18.5703125" customWidth="1"/>
    <col min="9" max="9" width="18" bestFit="1" customWidth="1"/>
    <col min="10" max="10" width="17.42578125" customWidth="1"/>
  </cols>
  <sheetData>
    <row r="1" spans="1:20" s="51" customFormat="1" ht="49.5" customHeight="1" x14ac:dyDescent="0.25">
      <c r="A1" s="47" t="s">
        <v>0</v>
      </c>
      <c r="B1" s="47" t="s">
        <v>1</v>
      </c>
      <c r="C1" s="47" t="s">
        <v>2</v>
      </c>
      <c r="D1" s="47" t="s">
        <v>3</v>
      </c>
      <c r="E1" s="48" t="s">
        <v>4</v>
      </c>
      <c r="F1" s="49" t="s">
        <v>5</v>
      </c>
      <c r="G1" s="47" t="s">
        <v>6</v>
      </c>
      <c r="H1" s="47" t="s">
        <v>7</v>
      </c>
      <c r="I1" s="47" t="s">
        <v>8</v>
      </c>
      <c r="J1" s="49" t="s">
        <v>9</v>
      </c>
      <c r="K1" s="49" t="s">
        <v>10</v>
      </c>
      <c r="L1" s="49" t="s">
        <v>11</v>
      </c>
      <c r="M1" s="49" t="s">
        <v>12</v>
      </c>
      <c r="N1" s="49" t="s">
        <v>13</v>
      </c>
      <c r="O1" s="49" t="s">
        <v>14</v>
      </c>
      <c r="P1" s="49" t="s">
        <v>15</v>
      </c>
      <c r="Q1" s="49" t="s">
        <v>16</v>
      </c>
      <c r="R1" s="49" t="s">
        <v>17</v>
      </c>
      <c r="S1" s="49" t="s">
        <v>18</v>
      </c>
      <c r="T1" s="50" t="s">
        <v>19</v>
      </c>
    </row>
    <row r="2" spans="1:20" x14ac:dyDescent="0.25">
      <c r="A2" s="36"/>
      <c r="B2" s="78" t="s">
        <v>58</v>
      </c>
      <c r="C2" s="24" t="s">
        <v>20</v>
      </c>
      <c r="D2" s="24" t="s">
        <v>36</v>
      </c>
      <c r="E2" s="80">
        <v>1</v>
      </c>
      <c r="F2" s="7" t="s">
        <v>38</v>
      </c>
      <c r="G2" s="82" t="s">
        <v>21</v>
      </c>
      <c r="H2" s="84" t="s">
        <v>22</v>
      </c>
      <c r="I2" s="86">
        <f>8215401-911230-100000-800000-100000+385560+21420+51870+50575</f>
        <v>6813596</v>
      </c>
      <c r="J2" s="86">
        <v>8381995</v>
      </c>
      <c r="K2" s="76" t="s">
        <v>23</v>
      </c>
      <c r="L2" s="76" t="s">
        <v>24</v>
      </c>
      <c r="M2" s="76" t="s">
        <v>24</v>
      </c>
      <c r="N2" s="76" t="s">
        <v>25</v>
      </c>
      <c r="O2" s="76" t="s">
        <v>26</v>
      </c>
      <c r="P2" s="89">
        <v>3116545778</v>
      </c>
      <c r="Q2" s="91" t="s">
        <v>27</v>
      </c>
      <c r="R2" s="76" t="s">
        <v>23</v>
      </c>
      <c r="S2" s="76" t="s">
        <v>28</v>
      </c>
      <c r="T2" s="88" t="s">
        <v>29</v>
      </c>
    </row>
    <row r="3" spans="1:20" x14ac:dyDescent="0.25">
      <c r="A3" s="37" t="s">
        <v>60</v>
      </c>
      <c r="B3" s="79"/>
      <c r="C3" s="25"/>
      <c r="D3" s="25"/>
      <c r="E3" s="81"/>
      <c r="F3" s="7" t="s">
        <v>38</v>
      </c>
      <c r="G3" s="83"/>
      <c r="H3" s="85"/>
      <c r="I3" s="87"/>
      <c r="J3" s="87"/>
      <c r="K3" s="77"/>
      <c r="L3" s="77"/>
      <c r="M3" s="77"/>
      <c r="N3" s="77"/>
      <c r="O3" s="77"/>
      <c r="P3" s="90"/>
      <c r="Q3" s="92"/>
      <c r="R3" s="77"/>
      <c r="S3" s="77"/>
      <c r="T3" s="88"/>
    </row>
    <row r="4" spans="1:20" ht="30" customHeight="1" x14ac:dyDescent="0.3">
      <c r="A4" s="38" t="s">
        <v>55</v>
      </c>
      <c r="B4" s="35" t="s">
        <v>57</v>
      </c>
      <c r="C4" s="24" t="s">
        <v>20</v>
      </c>
      <c r="D4" s="24" t="s">
        <v>36</v>
      </c>
      <c r="E4" s="40">
        <v>1</v>
      </c>
      <c r="F4" s="7" t="s">
        <v>38</v>
      </c>
      <c r="G4" s="3" t="s">
        <v>21</v>
      </c>
      <c r="H4" s="4" t="s">
        <v>66</v>
      </c>
      <c r="I4" s="5">
        <f>4793051-450000-42840+1042840+450000+488000+554530+340340</f>
        <v>7175921</v>
      </c>
      <c r="J4" s="5">
        <v>5668761</v>
      </c>
      <c r="K4" s="30" t="s">
        <v>23</v>
      </c>
      <c r="L4" s="30" t="s">
        <v>24</v>
      </c>
      <c r="M4" s="30" t="s">
        <v>24</v>
      </c>
      <c r="N4" s="31" t="s">
        <v>25</v>
      </c>
      <c r="O4" s="31" t="s">
        <v>26</v>
      </c>
      <c r="P4" s="32">
        <v>3116545778</v>
      </c>
      <c r="Q4" s="33" t="s">
        <v>27</v>
      </c>
      <c r="R4" s="31" t="s">
        <v>23</v>
      </c>
      <c r="S4" s="31" t="s">
        <v>28</v>
      </c>
      <c r="T4" s="1"/>
    </row>
    <row r="5" spans="1:20" ht="16.5" x14ac:dyDescent="0.3">
      <c r="A5" s="37" t="s">
        <v>30</v>
      </c>
      <c r="B5" s="35" t="s">
        <v>31</v>
      </c>
      <c r="C5" s="24" t="s">
        <v>20</v>
      </c>
      <c r="D5" s="24" t="s">
        <v>37</v>
      </c>
      <c r="E5" s="41">
        <v>3</v>
      </c>
      <c r="F5" s="28" t="s">
        <v>33</v>
      </c>
      <c r="G5" s="29" t="s">
        <v>21</v>
      </c>
      <c r="H5" s="28" t="s">
        <v>22</v>
      </c>
      <c r="I5" s="5">
        <f>3661150+911230</f>
        <v>4572380</v>
      </c>
      <c r="J5" s="5">
        <f>3661150+2100000</f>
        <v>5761150</v>
      </c>
      <c r="K5" s="30" t="s">
        <v>23</v>
      </c>
      <c r="L5" s="30" t="s">
        <v>24</v>
      </c>
      <c r="M5" s="30" t="s">
        <v>24</v>
      </c>
      <c r="N5" s="30" t="s">
        <v>25</v>
      </c>
      <c r="O5" s="30" t="s">
        <v>26</v>
      </c>
      <c r="P5" s="34">
        <v>3116545778</v>
      </c>
      <c r="Q5" s="30" t="s">
        <v>27</v>
      </c>
      <c r="R5" s="30" t="s">
        <v>23</v>
      </c>
      <c r="S5" s="30" t="s">
        <v>28</v>
      </c>
      <c r="T5" s="1"/>
    </row>
    <row r="6" spans="1:20" ht="16.5" x14ac:dyDescent="0.3">
      <c r="A6" s="37" t="s">
        <v>34</v>
      </c>
      <c r="B6" s="6" t="s">
        <v>35</v>
      </c>
      <c r="C6" s="28" t="s">
        <v>37</v>
      </c>
      <c r="D6" s="28" t="s">
        <v>48</v>
      </c>
      <c r="E6" s="42">
        <v>1</v>
      </c>
      <c r="F6" s="7" t="s">
        <v>38</v>
      </c>
      <c r="G6" s="8" t="s">
        <v>21</v>
      </c>
      <c r="H6" s="28" t="s">
        <v>64</v>
      </c>
      <c r="I6" s="11">
        <v>1190000</v>
      </c>
      <c r="J6" s="39">
        <v>1190000</v>
      </c>
      <c r="K6" s="9" t="s">
        <v>23</v>
      </c>
      <c r="L6" s="9" t="s">
        <v>24</v>
      </c>
      <c r="M6" s="9" t="s">
        <v>24</v>
      </c>
      <c r="N6" s="9" t="s">
        <v>25</v>
      </c>
      <c r="O6" s="9" t="s">
        <v>26</v>
      </c>
      <c r="P6" s="12">
        <v>3116545778</v>
      </c>
      <c r="Q6" s="9" t="s">
        <v>27</v>
      </c>
      <c r="R6" s="9" t="s">
        <v>23</v>
      </c>
      <c r="S6" s="9" t="s">
        <v>28</v>
      </c>
      <c r="T6" s="1"/>
    </row>
    <row r="7" spans="1:20" ht="16.5" x14ac:dyDescent="0.3">
      <c r="A7" s="37" t="s">
        <v>39</v>
      </c>
      <c r="B7" s="6" t="s">
        <v>40</v>
      </c>
      <c r="C7" s="2" t="s">
        <v>20</v>
      </c>
      <c r="D7" s="2" t="s">
        <v>37</v>
      </c>
      <c r="E7" s="42">
        <v>3</v>
      </c>
      <c r="F7" s="28" t="s">
        <v>33</v>
      </c>
      <c r="G7" s="8" t="s">
        <v>21</v>
      </c>
      <c r="H7" s="7" t="s">
        <v>22</v>
      </c>
      <c r="I7" s="11">
        <v>1980000</v>
      </c>
      <c r="J7" s="39">
        <v>1980000</v>
      </c>
      <c r="K7" s="9" t="s">
        <v>23</v>
      </c>
      <c r="L7" s="9" t="s">
        <v>24</v>
      </c>
      <c r="M7" s="9" t="s">
        <v>24</v>
      </c>
      <c r="N7" s="9" t="s">
        <v>25</v>
      </c>
      <c r="O7" s="9" t="s">
        <v>26</v>
      </c>
      <c r="P7" s="12">
        <v>3116545778</v>
      </c>
      <c r="Q7" s="9" t="s">
        <v>27</v>
      </c>
      <c r="R7" s="9" t="s">
        <v>23</v>
      </c>
      <c r="S7" s="9" t="s">
        <v>28</v>
      </c>
      <c r="T7" s="1"/>
    </row>
    <row r="8" spans="1:20" ht="16.5" x14ac:dyDescent="0.3">
      <c r="A8" s="37">
        <v>78111803</v>
      </c>
      <c r="B8" s="6" t="s">
        <v>41</v>
      </c>
      <c r="C8" s="28" t="s">
        <v>20</v>
      </c>
      <c r="D8" s="28" t="s">
        <v>45</v>
      </c>
      <c r="E8" s="41">
        <v>5</v>
      </c>
      <c r="F8" s="28" t="s">
        <v>33</v>
      </c>
      <c r="G8" s="8" t="s">
        <v>21</v>
      </c>
      <c r="H8" s="7" t="s">
        <v>22</v>
      </c>
      <c r="I8" s="11">
        <v>3140000</v>
      </c>
      <c r="J8" s="39">
        <v>3140000</v>
      </c>
      <c r="K8" s="9" t="s">
        <v>23</v>
      </c>
      <c r="L8" s="9" t="s">
        <v>24</v>
      </c>
      <c r="M8" s="9" t="s">
        <v>24</v>
      </c>
      <c r="N8" s="9" t="s">
        <v>25</v>
      </c>
      <c r="O8" s="9" t="s">
        <v>26</v>
      </c>
      <c r="P8" s="12">
        <v>3116545778</v>
      </c>
      <c r="Q8" s="9" t="s">
        <v>27</v>
      </c>
      <c r="R8" s="9" t="s">
        <v>23</v>
      </c>
      <c r="S8" s="9" t="s">
        <v>28</v>
      </c>
      <c r="T8" s="1"/>
    </row>
    <row r="9" spans="1:20" ht="16.5" x14ac:dyDescent="0.3">
      <c r="A9" s="37">
        <v>80141630</v>
      </c>
      <c r="B9" s="6" t="s">
        <v>42</v>
      </c>
      <c r="C9" s="2" t="s">
        <v>36</v>
      </c>
      <c r="D9" s="2" t="s">
        <v>63</v>
      </c>
      <c r="E9" s="42">
        <v>6</v>
      </c>
      <c r="F9" s="28" t="s">
        <v>33</v>
      </c>
      <c r="G9" s="8" t="s">
        <v>21</v>
      </c>
      <c r="H9" s="7" t="s">
        <v>22</v>
      </c>
      <c r="I9" s="11">
        <v>3769480</v>
      </c>
      <c r="J9" s="39">
        <v>3769480</v>
      </c>
      <c r="K9" s="9" t="s">
        <v>23</v>
      </c>
      <c r="L9" s="9" t="s">
        <v>24</v>
      </c>
      <c r="M9" s="9" t="s">
        <v>24</v>
      </c>
      <c r="N9" s="9" t="s">
        <v>25</v>
      </c>
      <c r="O9" s="9" t="s">
        <v>26</v>
      </c>
      <c r="P9" s="12">
        <v>3116545778</v>
      </c>
      <c r="Q9" s="9" t="s">
        <v>27</v>
      </c>
      <c r="R9" s="9" t="s">
        <v>23</v>
      </c>
      <c r="S9" s="9" t="s">
        <v>28</v>
      </c>
      <c r="T9" s="1"/>
    </row>
    <row r="10" spans="1:20" ht="16.5" x14ac:dyDescent="0.3">
      <c r="A10" s="37" t="s">
        <v>43</v>
      </c>
      <c r="B10" s="6" t="s">
        <v>44</v>
      </c>
      <c r="C10" s="52" t="s">
        <v>32</v>
      </c>
      <c r="D10" s="52" t="s">
        <v>45</v>
      </c>
      <c r="E10" s="42">
        <v>1</v>
      </c>
      <c r="F10" s="7" t="s">
        <v>38</v>
      </c>
      <c r="G10" s="8" t="s">
        <v>21</v>
      </c>
      <c r="H10" s="7" t="s">
        <v>66</v>
      </c>
      <c r="I10" s="11">
        <v>3263164</v>
      </c>
      <c r="J10" s="39">
        <v>3263164</v>
      </c>
      <c r="K10" s="9" t="s">
        <v>23</v>
      </c>
      <c r="L10" s="9" t="s">
        <v>24</v>
      </c>
      <c r="M10" s="9" t="s">
        <v>24</v>
      </c>
      <c r="N10" s="9" t="s">
        <v>25</v>
      </c>
      <c r="O10" s="9" t="s">
        <v>26</v>
      </c>
      <c r="P10" s="12">
        <v>3116545778</v>
      </c>
      <c r="Q10" s="9" t="s">
        <v>27</v>
      </c>
      <c r="R10" s="9" t="s">
        <v>23</v>
      </c>
      <c r="S10" s="9" t="s">
        <v>28</v>
      </c>
      <c r="T10" s="1"/>
    </row>
    <row r="11" spans="1:20" ht="16.5" x14ac:dyDescent="0.3">
      <c r="A11" s="18" t="s">
        <v>46</v>
      </c>
      <c r="B11" s="6" t="s">
        <v>47</v>
      </c>
      <c r="C11" s="13" t="s">
        <v>36</v>
      </c>
      <c r="D11" s="13" t="s">
        <v>37</v>
      </c>
      <c r="E11" s="43">
        <v>1</v>
      </c>
      <c r="F11" s="7" t="s">
        <v>38</v>
      </c>
      <c r="G11" s="8" t="s">
        <v>21</v>
      </c>
      <c r="H11" s="7" t="s">
        <v>22</v>
      </c>
      <c r="I11" s="27">
        <f>4877863+1300000</f>
        <v>6177863</v>
      </c>
      <c r="J11" s="27">
        <f>4877863+1300000</f>
        <v>6177863</v>
      </c>
      <c r="K11" s="9" t="s">
        <v>23</v>
      </c>
      <c r="L11" s="9" t="s">
        <v>24</v>
      </c>
      <c r="M11" s="9" t="s">
        <v>24</v>
      </c>
      <c r="N11" s="9" t="s">
        <v>25</v>
      </c>
      <c r="O11" s="9" t="s">
        <v>26</v>
      </c>
      <c r="P11" s="10">
        <v>3116545778</v>
      </c>
      <c r="Q11" s="9" t="s">
        <v>27</v>
      </c>
      <c r="R11" s="9" t="s">
        <v>23</v>
      </c>
      <c r="S11" s="9" t="s">
        <v>28</v>
      </c>
      <c r="T11" s="1"/>
    </row>
    <row r="12" spans="1:20" ht="16.5" x14ac:dyDescent="0.3">
      <c r="A12" s="19">
        <v>52131501</v>
      </c>
      <c r="B12" s="7" t="s">
        <v>49</v>
      </c>
      <c r="C12" s="15" t="s">
        <v>37</v>
      </c>
      <c r="D12" s="15" t="s">
        <v>48</v>
      </c>
      <c r="E12" s="44">
        <v>1</v>
      </c>
      <c r="F12" s="7" t="s">
        <v>38</v>
      </c>
      <c r="G12" s="8" t="s">
        <v>21</v>
      </c>
      <c r="H12" s="7" t="s">
        <v>22</v>
      </c>
      <c r="I12" s="11">
        <v>1640000</v>
      </c>
      <c r="J12" s="39">
        <v>1640000</v>
      </c>
      <c r="K12" s="9" t="s">
        <v>23</v>
      </c>
      <c r="L12" s="9" t="s">
        <v>24</v>
      </c>
      <c r="M12" s="9" t="s">
        <v>24</v>
      </c>
      <c r="N12" s="9" t="s">
        <v>25</v>
      </c>
      <c r="O12" s="9" t="s">
        <v>26</v>
      </c>
      <c r="P12" s="12">
        <v>3116545778</v>
      </c>
      <c r="Q12" s="9" t="s">
        <v>27</v>
      </c>
      <c r="R12" s="9" t="s">
        <v>23</v>
      </c>
      <c r="S12" s="9" t="s">
        <v>28</v>
      </c>
      <c r="T12" s="1"/>
    </row>
    <row r="13" spans="1:20" ht="16.5" x14ac:dyDescent="0.3">
      <c r="A13" s="20" t="s">
        <v>50</v>
      </c>
      <c r="B13" s="17" t="s">
        <v>51</v>
      </c>
      <c r="C13" s="16" t="s">
        <v>37</v>
      </c>
      <c r="D13" s="16" t="s">
        <v>48</v>
      </c>
      <c r="E13" s="45">
        <v>1</v>
      </c>
      <c r="F13" s="6" t="s">
        <v>38</v>
      </c>
      <c r="G13" s="8" t="s">
        <v>21</v>
      </c>
      <c r="H13" s="7" t="s">
        <v>22</v>
      </c>
      <c r="I13" s="11">
        <v>1000000</v>
      </c>
      <c r="J13" s="39">
        <v>1000000</v>
      </c>
      <c r="K13" s="9" t="s">
        <v>23</v>
      </c>
      <c r="L13" s="9" t="s">
        <v>24</v>
      </c>
      <c r="M13" s="9" t="s">
        <v>24</v>
      </c>
      <c r="N13" s="9" t="s">
        <v>25</v>
      </c>
      <c r="O13" s="9" t="s">
        <v>26</v>
      </c>
      <c r="P13" s="12">
        <v>3116545778</v>
      </c>
      <c r="Q13" s="9" t="s">
        <v>27</v>
      </c>
      <c r="R13" s="9" t="s">
        <v>23</v>
      </c>
      <c r="S13" s="9" t="s">
        <v>28</v>
      </c>
      <c r="T13" s="1"/>
    </row>
    <row r="14" spans="1:20" ht="16.5" x14ac:dyDescent="0.3">
      <c r="A14" s="20" t="s">
        <v>52</v>
      </c>
      <c r="B14" s="17" t="s">
        <v>53</v>
      </c>
      <c r="C14" s="53" t="s">
        <v>48</v>
      </c>
      <c r="D14" s="53" t="s">
        <v>32</v>
      </c>
      <c r="E14" s="45">
        <v>1</v>
      </c>
      <c r="F14" s="6" t="s">
        <v>38</v>
      </c>
      <c r="G14" s="8" t="s">
        <v>21</v>
      </c>
      <c r="H14" s="7" t="s">
        <v>22</v>
      </c>
      <c r="I14" s="11">
        <v>1672780</v>
      </c>
      <c r="J14" s="39">
        <v>1672780</v>
      </c>
      <c r="K14" s="9" t="s">
        <v>23</v>
      </c>
      <c r="L14" s="9" t="s">
        <v>24</v>
      </c>
      <c r="M14" s="9" t="s">
        <v>24</v>
      </c>
      <c r="N14" s="9" t="s">
        <v>25</v>
      </c>
      <c r="O14" s="9" t="s">
        <v>26</v>
      </c>
      <c r="P14" s="12">
        <v>3116545778</v>
      </c>
      <c r="Q14" s="9" t="s">
        <v>27</v>
      </c>
      <c r="R14" s="9" t="s">
        <v>23</v>
      </c>
      <c r="S14" s="9" t="s">
        <v>28</v>
      </c>
      <c r="T14" s="1"/>
    </row>
    <row r="15" spans="1:20" ht="18.75" x14ac:dyDescent="0.3">
      <c r="A15" s="54" t="s">
        <v>54</v>
      </c>
      <c r="B15" s="55" t="s">
        <v>67</v>
      </c>
      <c r="C15" s="56" t="s">
        <v>20</v>
      </c>
      <c r="D15" s="56" t="s">
        <v>36</v>
      </c>
      <c r="E15" s="57">
        <v>1</v>
      </c>
      <c r="F15" s="58" t="s">
        <v>38</v>
      </c>
      <c r="G15" s="59" t="s">
        <v>21</v>
      </c>
      <c r="H15" s="14" t="s">
        <v>66</v>
      </c>
      <c r="I15" s="60">
        <f>6790000+528046+938567.54+2096044</f>
        <v>10352657.539999999</v>
      </c>
      <c r="J15" s="60">
        <f>10352658-2100000</f>
        <v>8252658</v>
      </c>
      <c r="K15" s="61" t="s">
        <v>23</v>
      </c>
      <c r="L15" s="61" t="s">
        <v>24</v>
      </c>
      <c r="M15" s="61" t="s">
        <v>24</v>
      </c>
      <c r="N15" s="61" t="s">
        <v>25</v>
      </c>
      <c r="O15" s="61" t="s">
        <v>26</v>
      </c>
      <c r="P15" s="62">
        <v>3116545778</v>
      </c>
      <c r="Q15" s="61" t="s">
        <v>27</v>
      </c>
      <c r="R15" s="61" t="s">
        <v>23</v>
      </c>
      <c r="S15" s="61" t="s">
        <v>28</v>
      </c>
      <c r="T15" s="1"/>
    </row>
    <row r="16" spans="1:20" ht="18.75" x14ac:dyDescent="0.3">
      <c r="A16" s="63" t="s">
        <v>62</v>
      </c>
      <c r="B16" s="64" t="s">
        <v>61</v>
      </c>
      <c r="C16" s="65" t="s">
        <v>20</v>
      </c>
      <c r="D16" s="65" t="s">
        <v>36</v>
      </c>
      <c r="E16" s="66">
        <v>1</v>
      </c>
      <c r="F16" s="67" t="s">
        <v>38</v>
      </c>
      <c r="G16" s="68" t="s">
        <v>21</v>
      </c>
      <c r="H16" s="65" t="s">
        <v>65</v>
      </c>
      <c r="I16" s="69">
        <v>2200000</v>
      </c>
      <c r="J16" s="69">
        <v>2200000</v>
      </c>
      <c r="K16" s="70" t="s">
        <v>23</v>
      </c>
      <c r="L16" s="70" t="s">
        <v>24</v>
      </c>
      <c r="M16" s="70" t="s">
        <v>24</v>
      </c>
      <c r="N16" s="70" t="s">
        <v>25</v>
      </c>
      <c r="O16" s="70" t="s">
        <v>26</v>
      </c>
      <c r="P16" s="71">
        <v>3116545778</v>
      </c>
      <c r="Q16" s="70" t="s">
        <v>27</v>
      </c>
      <c r="R16" s="70" t="s">
        <v>23</v>
      </c>
      <c r="S16" s="70" t="s">
        <v>28</v>
      </c>
    </row>
    <row r="17" spans="1:10" x14ac:dyDescent="0.25">
      <c r="F17" s="6"/>
      <c r="I17" s="26">
        <f>SUM(I2:I16)</f>
        <v>54947841.539999999</v>
      </c>
      <c r="J17" s="26">
        <f>SUM(J2:J16)</f>
        <v>54097851</v>
      </c>
    </row>
    <row r="18" spans="1:10" x14ac:dyDescent="0.25">
      <c r="A18" s="23"/>
      <c r="J18" s="26">
        <f>+J17-I17</f>
        <v>-849990.53999999911</v>
      </c>
    </row>
    <row r="19" spans="1:10" x14ac:dyDescent="0.25">
      <c r="A19" s="22" t="s">
        <v>56</v>
      </c>
      <c r="I19" s="72">
        <v>55307850.740000002</v>
      </c>
    </row>
    <row r="20" spans="1:10" x14ac:dyDescent="0.25">
      <c r="I20" s="75">
        <v>1210000</v>
      </c>
    </row>
    <row r="21" spans="1:10" x14ac:dyDescent="0.25">
      <c r="I21" s="74">
        <f>+I19-I20</f>
        <v>54097850.740000002</v>
      </c>
    </row>
    <row r="22" spans="1:10" x14ac:dyDescent="0.25">
      <c r="I22" s="73">
        <f>+I21-J17</f>
        <v>-0.25999999791383743</v>
      </c>
    </row>
    <row r="30" spans="1:10" x14ac:dyDescent="0.25">
      <c r="A30" s="21" t="s">
        <v>59</v>
      </c>
    </row>
  </sheetData>
  <mergeCells count="16">
    <mergeCell ref="T2:T3"/>
    <mergeCell ref="N2:N3"/>
    <mergeCell ref="O2:O3"/>
    <mergeCell ref="P2:P3"/>
    <mergeCell ref="Q2:Q3"/>
    <mergeCell ref="R2:R3"/>
    <mergeCell ref="S2:S3"/>
    <mergeCell ref="M2:M3"/>
    <mergeCell ref="B2:B3"/>
    <mergeCell ref="E2:E3"/>
    <mergeCell ref="G2:G3"/>
    <mergeCell ref="H2:H3"/>
    <mergeCell ref="J2:J3"/>
    <mergeCell ref="K2:K3"/>
    <mergeCell ref="L2:L3"/>
    <mergeCell ref="I2:I3"/>
  </mergeCells>
  <hyperlinks>
    <hyperlink ref="Q2" r:id="rId1" display="mailto:rectoria.dariobedout@envigado.edu.co"/>
    <hyperlink ref="Q4" r:id="rId2" display="mailto:rectoria.dariobedout@envigado.edu.co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PAA 2024 MODIFICADO MARZO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2024-02-28T19:38:30Z</dcterms:created>
  <dcterms:modified xsi:type="dcterms:W3CDTF">2024-05-08T18:55:46Z</dcterms:modified>
</cp:coreProperties>
</file>